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Пәтердегі электрмонтаж жұмыстары, 54 м²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электромонтаждаушы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НҮКТЕЛЕР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Розетка, жасырын (СУ)</t>
        </is>
      </c>
      <c r="C14" t="inlineStr">
        <is>
          <t>дана</t>
        </is>
      </c>
      <c r="D14" t="n">
        <v>24</v>
      </c>
      <c r="E14" s="10" t="n">
        <v>1250</v>
      </c>
      <c r="F14" s="10">
        <f>D14*E14</f>
        <v/>
      </c>
    </row>
    <row r="15">
      <c r="A15" t="n">
        <v>2</v>
      </c>
      <c r="B15" t="inlineStr">
        <is>
          <t>Сөндіргіш, жасырын (СУ)</t>
        </is>
      </c>
      <c r="C15" t="inlineStr">
        <is>
          <t>дана</t>
        </is>
      </c>
      <c r="D15" t="n">
        <v>9</v>
      </c>
      <c r="E15" s="10" t="n">
        <v>1250</v>
      </c>
      <c r="F15" s="10">
        <f>D15*E15</f>
        <v/>
      </c>
    </row>
    <row r="16">
      <c r="A16" t="n">
        <v>3</v>
      </c>
      <c r="B16" t="inlineStr">
        <is>
          <t>Нүктелік шам</t>
        </is>
      </c>
      <c r="C16" t="inlineStr">
        <is>
          <t>дана</t>
        </is>
      </c>
      <c r="D16" t="n">
        <v>12</v>
      </c>
      <c r="E16" s="10" t="n">
        <v>1500</v>
      </c>
      <c r="F16" s="10">
        <f>D16*E16</f>
        <v/>
      </c>
    </row>
    <row r="17">
      <c r="A17" t="n">
        <v>4</v>
      </c>
      <c r="B17" t="inlineStr">
        <is>
          <t>Кір жуғыш машинаға күштік розетка</t>
        </is>
      </c>
      <c r="C17" t="inlineStr">
        <is>
          <t>дана</t>
        </is>
      </c>
      <c r="D17" t="n">
        <v>1</v>
      </c>
      <c r="E17" s="10" t="n">
        <v>5000</v>
      </c>
      <c r="F17" s="10">
        <f>D17*E17</f>
        <v/>
      </c>
    </row>
    <row r="18">
      <c r="A18" s="11" t="n"/>
      <c r="B18" s="12" t="inlineStr">
        <is>
          <t>ЖИЫНЫ · нүктелер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ШТРОБА МЕН ТЕСІКТЕР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Штроблеу, кірпіш</t>
        </is>
      </c>
      <c r="C21" t="inlineStr">
        <is>
          <t>м</t>
        </is>
      </c>
      <c r="D21" t="n">
        <v>48</v>
      </c>
      <c r="E21" s="10" t="n">
        <v>1300</v>
      </c>
      <c r="F21" s="10">
        <f>D21*E21</f>
        <v/>
      </c>
    </row>
    <row r="22">
      <c r="A22" t="n">
        <v>6</v>
      </c>
      <c r="B22" t="inlineStr">
        <is>
          <t>Штроблеу, бетон</t>
        </is>
      </c>
      <c r="C22" t="inlineStr">
        <is>
          <t>м</t>
        </is>
      </c>
      <c r="D22" t="n">
        <v>12</v>
      </c>
      <c r="E22" s="10" t="n">
        <v>1500</v>
      </c>
      <c r="F22" s="10">
        <f>D22*E22</f>
        <v/>
      </c>
    </row>
    <row r="23">
      <c r="A23" t="n">
        <v>7</v>
      </c>
      <c r="B23" t="inlineStr">
        <is>
          <t>Подрозетникке ұя бұрғылау, бетон</t>
        </is>
      </c>
      <c r="C23" t="inlineStr">
        <is>
          <t>дана</t>
        </is>
      </c>
      <c r="D23" t="n">
        <v>33</v>
      </c>
      <c r="E23" s="10" t="n">
        <v>2800</v>
      </c>
      <c r="F23" s="10">
        <f>D23*E23</f>
        <v/>
      </c>
    </row>
    <row r="24">
      <c r="A24" s="11" t="n"/>
      <c r="B24" s="12" t="inlineStr">
        <is>
          <t>ЖИЫНЫ · штроба мен тесіктер</t>
        </is>
      </c>
      <c r="C24" s="11" t="n"/>
      <c r="D24" s="11" t="n"/>
      <c r="E24" s="11" t="n"/>
      <c r="F24" s="13">
        <f>SUM(F21:F23)</f>
        <v/>
      </c>
    </row>
    <row r="26">
      <c r="A26" s="9" t="inlineStr">
        <is>
          <t>КАБЕЛЬ</t>
        </is>
      </c>
      <c r="B26" s="9" t="n"/>
      <c r="C26" s="9" t="n"/>
      <c r="D26" s="9" t="n"/>
      <c r="E26" s="9" t="n"/>
      <c r="F26" s="9" t="n"/>
    </row>
    <row r="27">
      <c r="A27" t="n">
        <v>8</v>
      </c>
      <c r="B27" t="inlineStr">
        <is>
          <t>Кабельді штробада тарту</t>
        </is>
      </c>
      <c r="C27" t="inlineStr">
        <is>
          <t>м</t>
        </is>
      </c>
      <c r="D27" t="n">
        <v>120</v>
      </c>
      <c r="E27" s="10" t="n">
        <v>350</v>
      </c>
      <c r="F27" s="10">
        <f>D27*E27</f>
        <v/>
      </c>
    </row>
    <row r="28">
      <c r="A28" t="n">
        <v>9</v>
      </c>
      <c r="B28" t="inlineStr">
        <is>
          <t>Кабельді гофрада тарту</t>
        </is>
      </c>
      <c r="C28" t="inlineStr">
        <is>
          <t>м</t>
        </is>
      </c>
      <c r="D28" t="n">
        <v>90</v>
      </c>
      <c r="E28" s="10" t="n">
        <v>550</v>
      </c>
      <c r="F28" s="10">
        <f>D28*E28</f>
        <v/>
      </c>
    </row>
    <row r="29">
      <c r="A29" t="n">
        <v>10</v>
      </c>
      <c r="B29" t="inlineStr">
        <is>
          <t>Әлсіз ток: есілген жұп, ТВ-коаксиал</t>
        </is>
      </c>
      <c r="C29" t="inlineStr">
        <is>
          <t>м</t>
        </is>
      </c>
      <c r="D29" t="n">
        <v>30</v>
      </c>
      <c r="E29" s="10" t="n">
        <v>650</v>
      </c>
      <c r="F29" s="10">
        <f>D29*E29</f>
        <v/>
      </c>
    </row>
    <row r="30">
      <c r="A30" s="11" t="n"/>
      <c r="B30" s="12" t="inlineStr">
        <is>
          <t>ЖИЫНЫ · кабель</t>
        </is>
      </c>
      <c r="C30" s="11" t="n"/>
      <c r="D30" s="11" t="n"/>
      <c r="E30" s="11" t="n"/>
      <c r="F30" s="13">
        <f>SUM(F27:F29)</f>
        <v/>
      </c>
    </row>
    <row r="32">
      <c r="A32" s="9" t="inlineStr">
        <is>
          <t>ҚАЛҚАН</t>
        </is>
      </c>
      <c r="B32" s="9" t="n"/>
      <c r="C32" s="9" t="n"/>
      <c r="D32" s="9" t="n"/>
      <c r="E32" s="9" t="n"/>
      <c r="F32" s="9" t="n"/>
    </row>
    <row r="33">
      <c r="A33" t="n">
        <v>11</v>
      </c>
      <c r="B33" t="inlineStr">
        <is>
          <t>Қалқанға автомат</t>
        </is>
      </c>
      <c r="C33" t="inlineStr">
        <is>
          <t>дана</t>
        </is>
      </c>
      <c r="D33" t="n">
        <v>14</v>
      </c>
      <c r="E33" s="10" t="n">
        <v>1800</v>
      </c>
      <c r="F33" s="10">
        <f>D33*E33</f>
        <v/>
      </c>
    </row>
    <row r="34">
      <c r="A34" t="n">
        <v>12</v>
      </c>
      <c r="B34" t="inlineStr">
        <is>
          <t>УЗО / дифавтомат</t>
        </is>
      </c>
      <c r="C34" t="inlineStr">
        <is>
          <t>дана</t>
        </is>
      </c>
      <c r="D34" t="n">
        <v>3</v>
      </c>
      <c r="E34" s="10" t="n">
        <v>3700</v>
      </c>
      <c r="F34" s="10">
        <f>D34*E34</f>
        <v/>
      </c>
    </row>
    <row r="35">
      <c r="A35" t="n">
        <v>13</v>
      </c>
      <c r="B35" t="inlineStr">
        <is>
          <t>Тарату қорабындағы сымдарды қосу</t>
        </is>
      </c>
      <c r="C35" t="inlineStr">
        <is>
          <t>дана</t>
        </is>
      </c>
      <c r="D35" t="n">
        <v>6</v>
      </c>
      <c r="E35" s="10" t="n">
        <v>2500</v>
      </c>
      <c r="F35" s="10">
        <f>D35*E35</f>
        <v/>
      </c>
    </row>
    <row r="36">
      <c r="A36" s="11" t="n"/>
      <c r="B36" s="12" t="inlineStr">
        <is>
          <t>ЖИЫНЫ · қалқан</t>
        </is>
      </c>
      <c r="C36" s="11" t="n"/>
      <c r="D36" s="11" t="n"/>
      <c r="E36" s="11" t="n"/>
      <c r="F36" s="13">
        <f>SUM(F33:F35)</f>
        <v/>
      </c>
    </row>
    <row r="38">
      <c r="A38" s="9" t="inlineStr">
        <is>
          <t>МАТЕРИАЛДАР</t>
        </is>
      </c>
      <c r="B38" s="9" t="n"/>
      <c r="C38" s="9" t="n"/>
      <c r="D38" s="9" t="n"/>
      <c r="E38" s="9" t="n"/>
      <c r="F38" s="9" t="n"/>
    </row>
    <row r="39">
      <c r="A39" t="n">
        <v>14</v>
      </c>
      <c r="B39" t="inlineStr">
        <is>
          <t>Кабель 3×2,5</t>
        </is>
      </c>
      <c r="C39" t="inlineStr">
        <is>
          <t>м</t>
        </is>
      </c>
      <c r="D39" t="n">
        <v>130</v>
      </c>
      <c r="E39" s="10" t="n"/>
      <c r="F39" s="10">
        <f>D39*E39</f>
        <v/>
      </c>
    </row>
    <row r="40">
      <c r="A40" t="n">
        <v>15</v>
      </c>
      <c r="B40" t="inlineStr">
        <is>
          <t>Кабель 3×1,5</t>
        </is>
      </c>
      <c r="C40" t="inlineStr">
        <is>
          <t>м</t>
        </is>
      </c>
      <c r="D40" t="n">
        <v>100</v>
      </c>
      <c r="E40" s="10" t="n"/>
      <c r="F40" s="10">
        <f>D40*E40</f>
        <v/>
      </c>
    </row>
    <row r="41">
      <c r="A41" t="n">
        <v>16</v>
      </c>
      <c r="B41" t="inlineStr">
        <is>
          <t>Автоматтар, УЗО және қалқан корпусы</t>
        </is>
      </c>
      <c r="C41" t="inlineStr">
        <is>
          <t>жинақ</t>
        </is>
      </c>
      <c r="D41" t="n">
        <v>1</v>
      </c>
      <c r="E41" s="10" t="n"/>
      <c r="F41" s="10">
        <f>D41*E41</f>
        <v/>
      </c>
    </row>
    <row r="42">
      <c r="A42" t="n">
        <v>17</v>
      </c>
      <c r="B42" t="inlineStr">
        <is>
          <t>Подрозетниктер мен бекітпелер</t>
        </is>
      </c>
      <c r="C42" t="inlineStr">
        <is>
          <t>жинақ</t>
        </is>
      </c>
      <c r="D42" t="n">
        <v>1</v>
      </c>
      <c r="E42" s="10" t="n"/>
      <c r="F42" s="10">
        <f>D42*E42</f>
        <v/>
      </c>
    </row>
    <row r="43">
      <c r="A43" s="11" t="n"/>
      <c r="B43" s="12" t="inlineStr">
        <is>
          <t>ЖИЫНЫ · материалдар</t>
        </is>
      </c>
      <c r="C43" s="11" t="n"/>
      <c r="D43" s="11" t="n"/>
      <c r="E43" s="11" t="n"/>
      <c r="F43" s="13">
        <f>SUM(F39:F42)</f>
        <v/>
      </c>
    </row>
    <row r="45">
      <c r="B45" s="14" t="inlineStr">
        <is>
          <t>БАРЛЫҚ ЖҰМЫСТАР</t>
        </is>
      </c>
      <c r="F45" s="10">
        <f>F18+F24+F30+F36</f>
        <v/>
      </c>
    </row>
    <row r="46">
      <c r="B46" s="14" t="inlineStr">
        <is>
          <t>БАРЛЫҚ МАТЕРИАЛДАР</t>
        </is>
      </c>
      <c r="F46" s="10">
        <f>F43</f>
        <v/>
      </c>
    </row>
    <row r="47">
      <c r="B47" s="14" t="inlineStr">
        <is>
          <t>ҮСТЕМЕ ШЫҒЫНДАР · ЖҰМЫСТАРДЫҢ 10 %</t>
        </is>
      </c>
      <c r="F47" s="10">
        <f>F45*0.1</f>
        <v/>
      </c>
    </row>
    <row r="49">
      <c r="A49" s="15" t="n"/>
      <c r="B49" s="16" t="inlineStr">
        <is>
          <t>СМЕТА БОЙЫНША ЖИЫНЫ</t>
        </is>
      </c>
      <c r="C49" s="15" t="n"/>
      <c r="D49" s="15" t="n"/>
      <c r="E49" s="15" t="n"/>
      <c r="F49" s="17">
        <f>F45+F46+F47</f>
        <v/>
      </c>
    </row>
    <row r="52">
      <c r="A52" s="18" t="inlineStr">
        <is>
          <t>МЕРЗІМ МЕН ШАРТТАР</t>
        </is>
      </c>
    </row>
    <row r="53">
      <c r="A53" s="19" t="inlineStr">
        <is>
          <t>•  Орындау мерзімі — аванс күнінен бастап 12 жұмыс күні.</t>
        </is>
      </c>
    </row>
    <row r="54">
      <c r="A54" s="19" t="inlineStr">
        <is>
          <t>•  Кабельдің қимасы жұмыс басталғанға дейін жүктеме бойынша таңдалады.</t>
        </is>
      </c>
    </row>
    <row r="55">
      <c r="A55" s="19" t="inlineStr">
        <is>
          <t>•  Материалдардың бағасы қойылмаған: сатып алу бағаңызды жазыңыз, сомалар өзі есептеледі.</t>
        </is>
      </c>
    </row>
    <row r="56">
      <c r="A56" s="19" t="inlineStr">
        <is>
          <t>•  Штроба нақты трасса бойынша есептеледі, ұзындығы белгілеуден кейін нақтыланады.</t>
        </is>
      </c>
    </row>
    <row r="57">
      <c r="A57" s="19" t="inlineStr">
        <is>
          <t>•  Көтергіш қабырғаларды штроблеу тапсырыс берушімен бөлек келісіледі.</t>
        </is>
      </c>
    </row>
    <row r="60">
      <c r="A60" t="inlineStr">
        <is>
          <t>Орындаушы ____________</t>
        </is>
      </c>
      <c r="D60" t="inlineStr">
        <is>
          <t>Тапсырыс беруші ____________</t>
        </is>
      </c>
    </row>
    <row r="62">
      <c r="A62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