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59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· __.__.2026 ж.</t>
        </is>
      </c>
    </row>
    <row r="4">
      <c r="A4" s="4" t="inlineStr">
        <is>
          <t>Екі бөлмелі пәтерді кілтке дейін жөндеу, 54 м²</t>
        </is>
      </c>
    </row>
    <row r="5">
      <c r="A5" s="5" t="inlineStr">
        <is>
          <t>ҮЛГІ · САНДАР МЫСАЛ ҮШІН, ӨЗІҢІЗДІКІН ҚОЙЫҢЫЗ</t>
        </is>
      </c>
    </row>
    <row r="7">
      <c r="A7" s="6" t="inlineStr">
        <is>
          <t>ОРЫНДАУШЫ</t>
        </is>
      </c>
      <c r="B7" s="6" t="n"/>
      <c r="C7" s="6" t="n"/>
      <c r="D7" s="6" t="inlineStr">
        <is>
          <t>ТАПСЫРЫС БЕРУШІ · НЫСАН</t>
        </is>
      </c>
      <c r="E7" s="6" t="n"/>
      <c r="F7" s="6" t="n"/>
    </row>
    <row r="8">
      <c r="A8" s="7" t="inlineStr">
        <is>
          <t>Ерлан, әрлеу шебері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____________ қ., ____________ к-сі</t>
        </is>
      </c>
    </row>
    <row r="10">
      <c r="A10" s="7" t="n"/>
    </row>
    <row r="12">
      <c r="A12" s="8" t="inlineStr">
        <is>
          <t>№</t>
        </is>
      </c>
      <c r="B12" s="8" t="inlineStr">
        <is>
          <t>АТАУЫ</t>
        </is>
      </c>
      <c r="C12" s="8" t="inlineStr">
        <is>
          <t>ӨЛШ.</t>
        </is>
      </c>
      <c r="D12" s="8" t="inlineStr">
        <is>
          <t>САНЫ</t>
        </is>
      </c>
      <c r="E12" s="8" t="inlineStr">
        <is>
          <t>БАҒА, ₸</t>
        </is>
      </c>
      <c r="F12" s="8" t="inlineStr">
        <is>
          <t>СОМА, ₸</t>
        </is>
      </c>
    </row>
    <row r="13">
      <c r="A13" s="9" t="inlineStr">
        <is>
          <t>БӨЛШЕКТЕУ ЖҰМЫСТАРЫ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Тұсқағазды сыпыру</t>
        </is>
      </c>
      <c r="C14" t="inlineStr">
        <is>
          <t>м²</t>
        </is>
      </c>
      <c r="D14" t="n">
        <v>96</v>
      </c>
      <c r="E14" s="10" t="n">
        <v>450</v>
      </c>
      <c r="F14" s="10">
        <f>D14*E14</f>
        <v/>
      </c>
    </row>
    <row r="15">
      <c r="A15" t="n">
        <v>2</v>
      </c>
      <c r="B15" t="inlineStr">
        <is>
          <t>Ламинат / линолеумды бөлшектеу</t>
        </is>
      </c>
      <c r="C15" t="inlineStr">
        <is>
          <t>м²</t>
        </is>
      </c>
      <c r="D15" t="n">
        <v>54</v>
      </c>
      <c r="E15" s="10" t="n">
        <v>600</v>
      </c>
      <c r="F15" s="10">
        <f>D15*E15</f>
        <v/>
      </c>
    </row>
    <row r="16">
      <c r="A16" t="n">
        <v>3</v>
      </c>
      <c r="B16" t="inlineStr">
        <is>
          <t>Қоқысты шығару (қабат / лифт)</t>
        </is>
      </c>
      <c r="C16" t="inlineStr">
        <is>
          <t>қап</t>
        </is>
      </c>
      <c r="D16" t="n">
        <v>40</v>
      </c>
      <c r="E16" s="10" t="n">
        <v>800</v>
      </c>
      <c r="F16" s="10">
        <f>D16*E16</f>
        <v/>
      </c>
    </row>
    <row r="17">
      <c r="A17" s="11" t="n"/>
      <c r="B17" s="12" t="inlineStr">
        <is>
          <t>ЖИЫНЫ · бөлшектеу жұмыстары</t>
        </is>
      </c>
      <c r="C17" s="11" t="n"/>
      <c r="D17" s="11" t="n"/>
      <c r="E17" s="11" t="n"/>
      <c r="F17" s="13">
        <f>SUM(F14:F16)</f>
        <v/>
      </c>
    </row>
    <row r="19">
      <c r="A19" s="9" t="inlineStr">
        <is>
          <t>ҚАРА ЖҰМЫСТАР</t>
        </is>
      </c>
      <c r="B19" s="9" t="n"/>
      <c r="C19" s="9" t="n"/>
      <c r="D19" s="9" t="n"/>
      <c r="E19" s="9" t="n"/>
      <c r="F19" s="9" t="n"/>
    </row>
    <row r="20">
      <c r="A20" t="n">
        <v>4</v>
      </c>
      <c r="B20" t="inlineStr">
        <is>
          <t>Маяк бойынша гипс сылағы</t>
        </is>
      </c>
      <c r="C20" t="inlineStr">
        <is>
          <t>м²</t>
        </is>
      </c>
      <c r="D20" t="n">
        <v>96</v>
      </c>
      <c r="E20" s="10" t="n">
        <v>1600</v>
      </c>
      <c r="F20" s="10">
        <f>D20*E20</f>
        <v/>
      </c>
    </row>
    <row r="21">
      <c r="A21" t="n">
        <v>5</v>
      </c>
      <c r="B21" t="inlineStr">
        <is>
          <t>Маяк бойынша стяжка, 5 см дейін</t>
        </is>
      </c>
      <c r="C21" t="inlineStr">
        <is>
          <t>м²</t>
        </is>
      </c>
      <c r="D21" t="n">
        <v>54</v>
      </c>
      <c r="E21" s="10" t="n">
        <v>1800</v>
      </c>
      <c r="F21" s="10">
        <f>D21*E21</f>
        <v/>
      </c>
    </row>
    <row r="22">
      <c r="A22" t="n">
        <v>6</v>
      </c>
      <c r="B22" t="inlineStr">
        <is>
          <t>Тұсқағаз астына қабырға шпаклёвкасы</t>
        </is>
      </c>
      <c r="C22" t="inlineStr">
        <is>
          <t>м²</t>
        </is>
      </c>
      <c r="D22" t="n">
        <v>96</v>
      </c>
      <c r="E22" s="10" t="n">
        <v>2000</v>
      </c>
      <c r="F22" s="10">
        <f>D22*E22</f>
        <v/>
      </c>
    </row>
    <row r="23">
      <c r="A23" t="n">
        <v>7</v>
      </c>
      <c r="B23" t="inlineStr">
        <is>
          <t>Негізді грунттау</t>
        </is>
      </c>
      <c r="C23" t="inlineStr">
        <is>
          <t>м²</t>
        </is>
      </c>
      <c r="D23" t="n">
        <v>150</v>
      </c>
      <c r="E23" s="10" t="n">
        <v>400</v>
      </c>
      <c r="F23" s="10">
        <f>D23*E23</f>
        <v/>
      </c>
    </row>
    <row r="24">
      <c r="A24" t="n">
        <v>8</v>
      </c>
      <c r="B24" t="inlineStr">
        <is>
          <t>Электрика: розетка немесе сөндіргіш «кілтке дейін»</t>
        </is>
      </c>
      <c r="C24" t="inlineStr">
        <is>
          <t>нүкте</t>
        </is>
      </c>
      <c r="D24" t="n">
        <v>32</v>
      </c>
      <c r="E24" s="10" t="n">
        <v>3000</v>
      </c>
      <c r="F24" s="10">
        <f>D24*E24</f>
        <v/>
      </c>
    </row>
    <row r="25">
      <c r="A25" s="11" t="n"/>
      <c r="B25" s="12" t="inlineStr">
        <is>
          <t>ЖИЫНЫ · қара жұмыстар</t>
        </is>
      </c>
      <c r="C25" s="11" t="n"/>
      <c r="D25" s="11" t="n"/>
      <c r="E25" s="11" t="n"/>
      <c r="F25" s="13">
        <f>SUM(F20:F24)</f>
        <v/>
      </c>
    </row>
    <row r="27">
      <c r="A27" s="9" t="inlineStr">
        <is>
          <t>ТАЗА ЖҰМЫСТАР</t>
        </is>
      </c>
      <c r="B27" s="9" t="n"/>
      <c r="C27" s="9" t="n"/>
      <c r="D27" s="9" t="n"/>
      <c r="E27" s="9" t="n"/>
      <c r="F27" s="9" t="n"/>
    </row>
    <row r="28">
      <c r="A28" t="n">
        <v>9</v>
      </c>
      <c r="B28" t="inlineStr">
        <is>
          <t>Тұсқағаз жапсыру</t>
        </is>
      </c>
      <c r="C28" t="inlineStr">
        <is>
          <t>м²</t>
        </is>
      </c>
      <c r="D28" t="n">
        <v>96</v>
      </c>
      <c r="E28" s="10" t="n">
        <v>1450</v>
      </c>
      <c r="F28" s="10">
        <f>D28*E28</f>
        <v/>
      </c>
    </row>
    <row r="29">
      <c r="A29" t="n">
        <v>10</v>
      </c>
      <c r="B29" t="inlineStr">
        <is>
          <t>Өздігінен тегістелетін құйма еден</t>
        </is>
      </c>
      <c r="C29" t="inlineStr">
        <is>
          <t>м²</t>
        </is>
      </c>
      <c r="D29" t="n">
        <v>54</v>
      </c>
      <c r="E29" s="10" t="n">
        <v>1250</v>
      </c>
      <c r="F29" s="10">
        <f>D29*E29</f>
        <v/>
      </c>
    </row>
    <row r="30">
      <c r="A30" t="n">
        <v>11</v>
      </c>
      <c r="B30" t="inlineStr">
        <is>
          <t>Төбені бояу</t>
        </is>
      </c>
      <c r="C30" t="inlineStr">
        <is>
          <t>м²</t>
        </is>
      </c>
      <c r="D30" t="n">
        <v>54</v>
      </c>
      <c r="E30" s="10" t="n">
        <v>1000</v>
      </c>
      <c r="F30" s="10">
        <f>D30*E30</f>
        <v/>
      </c>
    </row>
    <row r="31">
      <c r="A31" t="n">
        <v>12</v>
      </c>
      <c r="B31" t="inlineStr">
        <is>
          <t>Еңістерді сылау</t>
        </is>
      </c>
      <c r="C31" t="inlineStr">
        <is>
          <t>қ.м.</t>
        </is>
      </c>
      <c r="D31" t="n">
        <v>18</v>
      </c>
      <c r="E31" s="10" t="n">
        <v>2500</v>
      </c>
      <c r="F31" s="10">
        <f>D31*E31</f>
        <v/>
      </c>
    </row>
    <row r="32">
      <c r="A32" s="11" t="n"/>
      <c r="B32" s="12" t="inlineStr">
        <is>
          <t>ЖИЫНЫ · таза жұмыстар</t>
        </is>
      </c>
      <c r="C32" s="11" t="n"/>
      <c r="D32" s="11" t="n"/>
      <c r="E32" s="11" t="n"/>
      <c r="F32" s="13">
        <f>SUM(F28:F31)</f>
        <v/>
      </c>
    </row>
    <row r="34">
      <c r="A34" s="9" t="inlineStr">
        <is>
          <t>МАТЕРИАЛДАР</t>
        </is>
      </c>
      <c r="B34" s="9" t="n"/>
      <c r="C34" s="9" t="n"/>
      <c r="D34" s="9" t="n"/>
      <c r="E34" s="9" t="n"/>
      <c r="F34" s="9" t="n"/>
    </row>
    <row r="35">
      <c r="A35" t="n">
        <v>13</v>
      </c>
      <c r="B35" t="inlineStr">
        <is>
          <t>Сылақ қоспасы</t>
        </is>
      </c>
      <c r="C35" t="inlineStr">
        <is>
          <t>қап</t>
        </is>
      </c>
      <c r="D35" t="n">
        <v>62</v>
      </c>
      <c r="E35" s="10" t="n"/>
      <c r="F35" s="10">
        <f>D35*E35</f>
        <v/>
      </c>
    </row>
    <row r="36">
      <c r="A36" t="n">
        <v>14</v>
      </c>
      <c r="B36" t="inlineStr">
        <is>
          <t>Стяжкаға арналған қоспа</t>
        </is>
      </c>
      <c r="C36" t="inlineStr">
        <is>
          <t>қап</t>
        </is>
      </c>
      <c r="D36" t="n">
        <v>45</v>
      </c>
      <c r="E36" s="10" t="n"/>
      <c r="F36" s="10">
        <f>D36*E36</f>
        <v/>
      </c>
    </row>
    <row r="37">
      <c r="A37" t="n">
        <v>15</v>
      </c>
      <c r="B37" t="inlineStr">
        <is>
          <t>Фиништік шпаклёвка</t>
        </is>
      </c>
      <c r="C37" t="inlineStr">
        <is>
          <t>қап</t>
        </is>
      </c>
      <c r="D37" t="n">
        <v>14</v>
      </c>
      <c r="E37" s="10" t="n"/>
      <c r="F37" s="10">
        <f>D37*E37</f>
        <v/>
      </c>
    </row>
    <row r="38">
      <c r="A38" t="n">
        <v>16</v>
      </c>
      <c r="B38" t="inlineStr">
        <is>
          <t>Тұсқағаз бен желім</t>
        </is>
      </c>
      <c r="C38" t="inlineStr">
        <is>
          <t>орам</t>
        </is>
      </c>
      <c r="D38" t="n">
        <v>18</v>
      </c>
      <c r="E38" s="10" t="n"/>
      <c r="F38" s="10">
        <f>D38*E38</f>
        <v/>
      </c>
    </row>
    <row r="39">
      <c r="A39" t="n">
        <v>17</v>
      </c>
      <c r="B39" t="inlineStr">
        <is>
          <t>Құйма еденге арналған қоспа</t>
        </is>
      </c>
      <c r="C39" t="inlineStr">
        <is>
          <t>қап</t>
        </is>
      </c>
      <c r="D39" t="n">
        <v>58</v>
      </c>
      <c r="E39" s="10" t="n"/>
      <c r="F39" s="10">
        <f>D39*E39</f>
        <v/>
      </c>
    </row>
    <row r="40">
      <c r="A40" s="11" t="n"/>
      <c r="B40" s="12" t="inlineStr">
        <is>
          <t>ЖИЫНЫ · материалдар</t>
        </is>
      </c>
      <c r="C40" s="11" t="n"/>
      <c r="D40" s="11" t="n"/>
      <c r="E40" s="11" t="n"/>
      <c r="F40" s="13">
        <f>SUM(F35:F39)</f>
        <v/>
      </c>
    </row>
    <row r="42">
      <c r="B42" s="14" t="inlineStr">
        <is>
          <t>БАРЛЫҚ ЖҰМЫСТАР</t>
        </is>
      </c>
      <c r="F42" s="10">
        <f>F17+F25+F32</f>
        <v/>
      </c>
    </row>
    <row r="43">
      <c r="B43" s="14" t="inlineStr">
        <is>
          <t>БАРЛЫҚ МАТЕРИАЛДАР</t>
        </is>
      </c>
      <c r="F43" s="10">
        <f>F40</f>
        <v/>
      </c>
    </row>
    <row r="44">
      <c r="B44" s="14" t="inlineStr">
        <is>
          <t>ҮСТЕМЕ ШЫҒЫНДАР · ЖҰМЫСТАРДЫҢ 10 %</t>
        </is>
      </c>
      <c r="F44" s="10">
        <f>F42*0.1</f>
        <v/>
      </c>
    </row>
    <row r="46">
      <c r="A46" s="15" t="n"/>
      <c r="B46" s="16" t="inlineStr">
        <is>
          <t>СМЕТА БОЙЫНША ЖИЫНЫ</t>
        </is>
      </c>
      <c r="C46" s="15" t="n"/>
      <c r="D46" s="15" t="n"/>
      <c r="E46" s="15" t="n"/>
      <c r="F46" s="17">
        <f>F42+F43+F44</f>
        <v/>
      </c>
    </row>
    <row r="49">
      <c r="A49" s="18" t="inlineStr">
        <is>
          <t>МЕРЗІМ МЕН ШАРТТАР</t>
        </is>
      </c>
    </row>
    <row r="50">
      <c r="A50" s="19" t="inlineStr">
        <is>
          <t>•  Орындау мерзімі — аванс күнінен бастап 45 жұмыс күні.</t>
        </is>
      </c>
    </row>
    <row r="51">
      <c r="A51" s="19" t="inlineStr">
        <is>
          <t>•  Аванс 30%, әрі қарай жабылған кезеңдер бойынша төлем.</t>
        </is>
      </c>
    </row>
    <row r="52">
      <c r="A52" s="19" t="inlineStr">
        <is>
          <t>•  Материалдардың бағасы қойылмаған: сатып алу бағаңызды жазыңыз, сомалар өзі есептеледі.</t>
        </is>
      </c>
    </row>
    <row r="53">
      <c r="A53" s="19" t="inlineStr">
        <is>
          <t>•  Көлемдер өлшеу нәтижесі бойынша нақтыланады; 10%-дан асатын айырма бөлек келісіледі.</t>
        </is>
      </c>
    </row>
    <row r="54">
      <c r="A54" s="19" t="inlineStr">
        <is>
          <t>•  Бағаға кірмейді: сантехника, жиһаз, құрылыс қоқысын контейнермен шығару.</t>
        </is>
      </c>
    </row>
    <row r="57">
      <c r="A57" t="inlineStr">
        <is>
          <t>Орындаушы ____________</t>
        </is>
      </c>
      <c r="D57" t="inlineStr">
        <is>
          <t>Тапсырыс беруші ____________</t>
        </is>
      </c>
    </row>
    <row r="59">
      <c r="A59" s="2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