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9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Ремонт двухкомнатной квартиры под ключ,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ДЕМОНТАЖНЫЕ 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</t>
        </is>
      </c>
      <c r="C14" t="inlineStr">
        <is>
          <t>м²</t>
        </is>
      </c>
      <c r="D14" t="n">
        <v>96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Демонтаж ламината / линолеума</t>
        </is>
      </c>
      <c r="C15" t="inlineStr">
        <is>
          <t>м²</t>
        </is>
      </c>
      <c r="D15" t="n">
        <v>54</v>
      </c>
      <c r="E15" s="10" t="n">
        <v>600</v>
      </c>
      <c r="F15" s="10">
        <f>D15*E15</f>
        <v/>
      </c>
    </row>
    <row r="16">
      <c r="A16" t="n">
        <v>3</v>
      </c>
      <c r="B16" t="inlineStr">
        <is>
          <t>Вынос мусора (этаж / лифт)</t>
        </is>
      </c>
      <c r="C16" t="inlineStr">
        <is>
          <t>мешок</t>
        </is>
      </c>
      <c r="D16" t="n">
        <v>40</v>
      </c>
      <c r="E16" s="10" t="n">
        <v>800</v>
      </c>
      <c r="F16" s="10">
        <f>D16*E16</f>
        <v/>
      </c>
    </row>
    <row r="17">
      <c r="A17" s="11" t="n"/>
      <c r="B17" s="12" t="inlineStr">
        <is>
          <t>ИТОГО · демонтажные работы</t>
        </is>
      </c>
      <c r="C17" s="11" t="n"/>
      <c r="D17" s="11" t="n"/>
      <c r="E17" s="11" t="n"/>
      <c r="F17" s="13">
        <f>SUM(F14:F16)</f>
        <v/>
      </c>
    </row>
    <row r="19">
      <c r="A19" s="9" t="inlineStr">
        <is>
          <t>ЧЕРНОВЫЕ РАБОТЫ</t>
        </is>
      </c>
      <c r="B19" s="9" t="n"/>
      <c r="C19" s="9" t="n"/>
      <c r="D19" s="9" t="n"/>
      <c r="E19" s="9" t="n"/>
      <c r="F19" s="9" t="n"/>
    </row>
    <row r="20">
      <c r="A20" t="n">
        <v>4</v>
      </c>
      <c r="B20" t="inlineStr">
        <is>
          <t>Гипсовая штукатурка по маякам</t>
        </is>
      </c>
      <c r="C20" t="inlineStr">
        <is>
          <t>м²</t>
        </is>
      </c>
      <c r="D20" t="n">
        <v>96</v>
      </c>
      <c r="E20" s="10" t="n">
        <v>1600</v>
      </c>
      <c r="F20" s="10">
        <f>D20*E20</f>
        <v/>
      </c>
    </row>
    <row r="21">
      <c r="A21" t="n">
        <v>5</v>
      </c>
      <c r="B21" t="inlineStr">
        <is>
          <t>Стяжка по маякам, до 5 см</t>
        </is>
      </c>
      <c r="C21" t="inlineStr">
        <is>
          <t>м²</t>
        </is>
      </c>
      <c r="D21" t="n">
        <v>54</v>
      </c>
      <c r="E21" s="10" t="n">
        <v>1800</v>
      </c>
      <c r="F21" s="10">
        <f>D21*E21</f>
        <v/>
      </c>
    </row>
    <row r="22">
      <c r="A22" t="n">
        <v>6</v>
      </c>
      <c r="B22" t="inlineStr">
        <is>
          <t>Шпаклёвка стен под обои</t>
        </is>
      </c>
      <c r="C22" t="inlineStr">
        <is>
          <t>м²</t>
        </is>
      </c>
      <c r="D22" t="n">
        <v>96</v>
      </c>
      <c r="E22" s="10" t="n">
        <v>2000</v>
      </c>
      <c r="F22" s="10">
        <f>D22*E22</f>
        <v/>
      </c>
    </row>
    <row r="23">
      <c r="A23" t="n">
        <v>7</v>
      </c>
      <c r="B23" t="inlineStr">
        <is>
          <t>Грунтовка основания</t>
        </is>
      </c>
      <c r="C23" t="inlineStr">
        <is>
          <t>м²</t>
        </is>
      </c>
      <c r="D23" t="n">
        <v>150</v>
      </c>
      <c r="E23" s="10" t="n">
        <v>400</v>
      </c>
      <c r="F23" s="10">
        <f>D23*E23</f>
        <v/>
      </c>
    </row>
    <row r="24">
      <c r="A24" t="n">
        <v>8</v>
      </c>
      <c r="B24" t="inlineStr">
        <is>
          <t>Электрика: розетка или выключатель «под ключ»</t>
        </is>
      </c>
      <c r="C24" t="inlineStr">
        <is>
          <t>точка</t>
        </is>
      </c>
      <c r="D24" t="n">
        <v>32</v>
      </c>
      <c r="E24" s="10" t="n">
        <v>3000</v>
      </c>
      <c r="F24" s="10">
        <f>D24*E24</f>
        <v/>
      </c>
    </row>
    <row r="25">
      <c r="A25" s="11" t="n"/>
      <c r="B25" s="12" t="inlineStr">
        <is>
          <t>ИТОГО · черновые работы</t>
        </is>
      </c>
      <c r="C25" s="11" t="n"/>
      <c r="D25" s="11" t="n"/>
      <c r="E25" s="11" t="n"/>
      <c r="F25" s="13">
        <f>SUM(F20:F24)</f>
        <v/>
      </c>
    </row>
    <row r="27">
      <c r="A27" s="9" t="inlineStr">
        <is>
          <t>ЧИСТОВЫЕ РАБОТЫ</t>
        </is>
      </c>
      <c r="B27" s="9" t="n"/>
      <c r="C27" s="9" t="n"/>
      <c r="D27" s="9" t="n"/>
      <c r="E27" s="9" t="n"/>
      <c r="F27" s="9" t="n"/>
    </row>
    <row r="28">
      <c r="A28" t="n">
        <v>9</v>
      </c>
      <c r="B28" t="inlineStr">
        <is>
          <t>Поклейка обоев</t>
        </is>
      </c>
      <c r="C28" t="inlineStr">
        <is>
          <t>м²</t>
        </is>
      </c>
      <c r="D28" t="n">
        <v>96</v>
      </c>
      <c r="E28" s="10" t="n">
        <v>1450</v>
      </c>
      <c r="F28" s="10">
        <f>D28*E28</f>
        <v/>
      </c>
    </row>
    <row r="29">
      <c r="A29" t="n">
        <v>10</v>
      </c>
      <c r="B29" t="inlineStr">
        <is>
          <t>Наливной самовыравнивающийся пол</t>
        </is>
      </c>
      <c r="C29" t="inlineStr">
        <is>
          <t>м²</t>
        </is>
      </c>
      <c r="D29" t="n">
        <v>54</v>
      </c>
      <c r="E29" s="10" t="n">
        <v>1250</v>
      </c>
      <c r="F29" s="10">
        <f>D29*E29</f>
        <v/>
      </c>
    </row>
    <row r="30">
      <c r="A30" t="n">
        <v>11</v>
      </c>
      <c r="B30" t="inlineStr">
        <is>
          <t>Покраска потолка</t>
        </is>
      </c>
      <c r="C30" t="inlineStr">
        <is>
          <t>м²</t>
        </is>
      </c>
      <c r="D30" t="n">
        <v>54</v>
      </c>
      <c r="E30" s="10" t="n">
        <v>1000</v>
      </c>
      <c r="F30" s="10">
        <f>D30*E30</f>
        <v/>
      </c>
    </row>
    <row r="31">
      <c r="A31" t="n">
        <v>12</v>
      </c>
      <c r="B31" t="inlineStr">
        <is>
          <t>Штукатурка откосов</t>
        </is>
      </c>
      <c r="C31" t="inlineStr">
        <is>
          <t>м.п.</t>
        </is>
      </c>
      <c r="D31" t="n">
        <v>18</v>
      </c>
      <c r="E31" s="10" t="n">
        <v>2500</v>
      </c>
      <c r="F31" s="10">
        <f>D31*E31</f>
        <v/>
      </c>
    </row>
    <row r="32">
      <c r="A32" s="11" t="n"/>
      <c r="B32" s="12" t="inlineStr">
        <is>
          <t>ИТОГО · чистовые работы</t>
        </is>
      </c>
      <c r="C32" s="11" t="n"/>
      <c r="D32" s="11" t="n"/>
      <c r="E32" s="11" t="n"/>
      <c r="F32" s="13">
        <f>SUM(F28:F31)</f>
        <v/>
      </c>
    </row>
    <row r="34">
      <c r="A34" s="9" t="inlineStr">
        <is>
          <t>МАТЕРИАЛЫ</t>
        </is>
      </c>
      <c r="B34" s="9" t="n"/>
      <c r="C34" s="9" t="n"/>
      <c r="D34" s="9" t="n"/>
      <c r="E34" s="9" t="n"/>
      <c r="F34" s="9" t="n"/>
    </row>
    <row r="35">
      <c r="A35" t="n">
        <v>13</v>
      </c>
      <c r="B35" t="inlineStr">
        <is>
          <t>Штукатурная смесь</t>
        </is>
      </c>
      <c r="C35" t="inlineStr">
        <is>
          <t>мешок</t>
        </is>
      </c>
      <c r="D35" t="n">
        <v>62</v>
      </c>
      <c r="E35" s="10" t="n"/>
      <c r="F35" s="10">
        <f>D35*E35</f>
        <v/>
      </c>
    </row>
    <row r="36">
      <c r="A36" t="n">
        <v>14</v>
      </c>
      <c r="B36" t="inlineStr">
        <is>
          <t>Смесь для стяжки</t>
        </is>
      </c>
      <c r="C36" t="inlineStr">
        <is>
          <t>мешок</t>
        </is>
      </c>
      <c r="D36" t="n">
        <v>45</v>
      </c>
      <c r="E36" s="10" t="n"/>
      <c r="F36" s="10">
        <f>D36*E36</f>
        <v/>
      </c>
    </row>
    <row r="37">
      <c r="A37" t="n">
        <v>15</v>
      </c>
      <c r="B37" t="inlineStr">
        <is>
          <t>Шпаклёвка финишная</t>
        </is>
      </c>
      <c r="C37" t="inlineStr">
        <is>
          <t>мешок</t>
        </is>
      </c>
      <c r="D37" t="n">
        <v>14</v>
      </c>
      <c r="E37" s="10" t="n"/>
      <c r="F37" s="10">
        <f>D37*E37</f>
        <v/>
      </c>
    </row>
    <row r="38">
      <c r="A38" t="n">
        <v>16</v>
      </c>
      <c r="B38" t="inlineStr">
        <is>
          <t>Обои и клей</t>
        </is>
      </c>
      <c r="C38" t="inlineStr">
        <is>
          <t>рул</t>
        </is>
      </c>
      <c r="D38" t="n">
        <v>18</v>
      </c>
      <c r="E38" s="10" t="n"/>
      <c r="F38" s="10">
        <f>D38*E38</f>
        <v/>
      </c>
    </row>
    <row r="39">
      <c r="A39" t="n">
        <v>17</v>
      </c>
      <c r="B39" t="inlineStr">
        <is>
          <t>Смесь для наливного пола</t>
        </is>
      </c>
      <c r="C39" t="inlineStr">
        <is>
          <t>мешок</t>
        </is>
      </c>
      <c r="D39" t="n">
        <v>58</v>
      </c>
      <c r="E39" s="10" t="n"/>
      <c r="F39" s="10">
        <f>D39*E39</f>
        <v/>
      </c>
    </row>
    <row r="40">
      <c r="A40" s="11" t="n"/>
      <c r="B40" s="12" t="inlineStr">
        <is>
          <t>ИТОГО · материалы</t>
        </is>
      </c>
      <c r="C40" s="11" t="n"/>
      <c r="D40" s="11" t="n"/>
      <c r="E40" s="11" t="n"/>
      <c r="F40" s="13">
        <f>SUM(F35:F39)</f>
        <v/>
      </c>
    </row>
    <row r="42">
      <c r="B42" s="14" t="inlineStr">
        <is>
          <t>ВСЕГО РАБОТЫ</t>
        </is>
      </c>
      <c r="F42" s="10">
        <f>F17+F25+F32</f>
        <v/>
      </c>
    </row>
    <row r="43">
      <c r="B43" s="14" t="inlineStr">
        <is>
          <t>ВСЕГО МАТЕРИАЛЫ</t>
        </is>
      </c>
      <c r="F43" s="10">
        <f>F40</f>
        <v/>
      </c>
    </row>
    <row r="44">
      <c r="B44" s="14" t="inlineStr">
        <is>
          <t>НАКЛАДНЫЕ РАСХОДЫ · 10 % ОТ РАБОТ</t>
        </is>
      </c>
      <c r="F44" s="10">
        <f>F42*0.1</f>
        <v/>
      </c>
    </row>
    <row r="46">
      <c r="A46" s="15" t="n"/>
      <c r="B46" s="16" t="inlineStr">
        <is>
          <t>ИТОГО ПО СМЕТЕ</t>
        </is>
      </c>
      <c r="C46" s="15" t="n"/>
      <c r="D46" s="15" t="n"/>
      <c r="E46" s="15" t="n"/>
      <c r="F46" s="17">
        <f>F42+F43+F44</f>
        <v/>
      </c>
    </row>
    <row r="49">
      <c r="A49" s="18" t="inlineStr">
        <is>
          <t>СРОК И УСЛОВИЯ</t>
        </is>
      </c>
    </row>
    <row r="50">
      <c r="A50" s="19" t="inlineStr">
        <is>
          <t>•  Срок выполнения — 45 рабочих дней с даты аванса.</t>
        </is>
      </c>
    </row>
    <row r="51">
      <c r="A51" s="19" t="inlineStr">
        <is>
          <t>•  Аванс 30%, далее оплата по закрытым этапам.</t>
        </is>
      </c>
    </row>
    <row r="52">
      <c r="A52" s="19" t="inlineStr">
        <is>
          <t>•  Цены материалов не проставлены: впиши свои закупочные, суммы посчитаются сами.</t>
        </is>
      </c>
    </row>
    <row r="53">
      <c r="A53" s="19" t="inlineStr">
        <is>
          <t>•  Объёмы уточняются по факту обмера; расхождение более 10% согласуется отдельно.</t>
        </is>
      </c>
    </row>
    <row r="54">
      <c r="A54" s="19" t="inlineStr">
        <is>
          <t>•  В стоимость не входит: сантехника, мебель, вывоз строительного мусора контейнером.</t>
        </is>
      </c>
    </row>
    <row r="57">
      <c r="A57" t="inlineStr">
        <is>
          <t>Исполнитель ____________</t>
        </is>
      </c>
      <c r="D57" t="inlineStr">
        <is>
          <t>Заказчик ____________</t>
        </is>
      </c>
    </row>
    <row r="59">
      <c r="A59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