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6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от __.__.2026</t>
        </is>
      </c>
    </row>
    <row r="4">
      <c r="A4" s="4" t="inlineStr">
        <is>
          <t>Сантехнические работы, санузел и кухня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Ерлан, сантехник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₸</t>
        </is>
      </c>
      <c r="F12" s="8" t="inlineStr">
        <is>
          <t>СУММА, ₸</t>
        </is>
      </c>
    </row>
    <row r="13">
      <c r="A13" s="9" t="inlineStr">
        <is>
          <t>ДЕМОНТАЖ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Демонтаж старых труб</t>
        </is>
      </c>
      <c r="C14" t="inlineStr">
        <is>
          <t>м</t>
        </is>
      </c>
      <c r="D14" t="n">
        <v>18</v>
      </c>
      <c r="E14" s="10" t="n">
        <v>1500</v>
      </c>
      <c r="F14" s="10">
        <f>D14*E14</f>
        <v/>
      </c>
    </row>
    <row r="15">
      <c r="A15" t="n">
        <v>2</v>
      </c>
      <c r="B15" t="inlineStr">
        <is>
          <t>Демонтаж унитаза и ванны</t>
        </is>
      </c>
      <c r="C15" t="inlineStr">
        <is>
          <t>шт</t>
        </is>
      </c>
      <c r="D15" t="n">
        <v>2</v>
      </c>
      <c r="E15" s="10" t="n">
        <v>6000</v>
      </c>
      <c r="F15" s="10">
        <f>D15*E15</f>
        <v/>
      </c>
    </row>
    <row r="16">
      <c r="A16" s="11" t="n"/>
      <c r="B16" s="12" t="inlineStr">
        <is>
          <t>ИТОГО · демонтаж</t>
        </is>
      </c>
      <c r="C16" s="11" t="n"/>
      <c r="D16" s="11" t="n"/>
      <c r="E16" s="11" t="n"/>
      <c r="F16" s="13">
        <f>SUM(F14:F15)</f>
        <v/>
      </c>
    </row>
    <row r="18">
      <c r="A18" s="9" t="inlineStr">
        <is>
          <t>РАЗВОДКА</t>
        </is>
      </c>
      <c r="B18" s="9" t="n"/>
      <c r="C18" s="9" t="n"/>
      <c r="D18" s="9" t="n"/>
      <c r="E18" s="9" t="n"/>
      <c r="F18" s="9" t="n"/>
    </row>
    <row r="19">
      <c r="A19" t="n">
        <v>3</v>
      </c>
      <c r="B19" t="inlineStr">
        <is>
          <t>Прокладка трубы по стене или в штробе</t>
        </is>
      </c>
      <c r="C19" t="inlineStr">
        <is>
          <t>м</t>
        </is>
      </c>
      <c r="D19" t="n">
        <v>32</v>
      </c>
      <c r="E19" s="10" t="n">
        <v>1600</v>
      </c>
      <c r="F19" s="10">
        <f>D19*E19</f>
        <v/>
      </c>
    </row>
    <row r="20">
      <c r="A20" t="n">
        <v>4</v>
      </c>
      <c r="B20" t="inlineStr">
        <is>
          <t>Монтаж канализации</t>
        </is>
      </c>
      <c r="C20" t="inlineStr">
        <is>
          <t>м</t>
        </is>
      </c>
      <c r="D20" t="n">
        <v>9</v>
      </c>
      <c r="E20" s="10" t="n">
        <v>3750</v>
      </c>
      <c r="F20" s="10">
        <f>D20*E20</f>
        <v/>
      </c>
    </row>
    <row r="21">
      <c r="A21" t="n">
        <v>5</v>
      </c>
      <c r="B21" t="inlineStr">
        <is>
          <t>Штробление под трубы</t>
        </is>
      </c>
      <c r="C21" t="inlineStr">
        <is>
          <t>м</t>
        </is>
      </c>
      <c r="D21" t="n">
        <v>12</v>
      </c>
      <c r="E21" s="10" t="n">
        <v>1900</v>
      </c>
      <c r="F21" s="10">
        <f>D21*E21</f>
        <v/>
      </c>
    </row>
    <row r="22">
      <c r="A22" t="n">
        <v>6</v>
      </c>
      <c r="B22" t="inlineStr">
        <is>
          <t>Коллектор / гребёнка</t>
        </is>
      </c>
      <c r="C22" t="inlineStr">
        <is>
          <t>шт</t>
        </is>
      </c>
      <c r="D22" t="n">
        <v>1</v>
      </c>
      <c r="E22" s="10" t="n">
        <v>15000</v>
      </c>
      <c r="F22" s="10">
        <f>D22*E22</f>
        <v/>
      </c>
    </row>
    <row r="23">
      <c r="A23" s="11" t="n"/>
      <c r="B23" s="12" t="inlineStr">
        <is>
          <t>ИТОГО · разводка</t>
        </is>
      </c>
      <c r="C23" s="11" t="n"/>
      <c r="D23" s="11" t="n"/>
      <c r="E23" s="11" t="n"/>
      <c r="F23" s="13">
        <f>SUM(F19:F22)</f>
        <v/>
      </c>
    </row>
    <row r="25">
      <c r="A25" s="9" t="inlineStr">
        <is>
          <t>ПРИБОРЫ</t>
        </is>
      </c>
      <c r="B25" s="9" t="n"/>
      <c r="C25" s="9" t="n"/>
      <c r="D25" s="9" t="n"/>
      <c r="E25" s="9" t="n"/>
      <c r="F25" s="9" t="n"/>
    </row>
    <row r="26">
      <c r="A26" t="n">
        <v>7</v>
      </c>
      <c r="B26" t="inlineStr">
        <is>
          <t>Унитаз напольный</t>
        </is>
      </c>
      <c r="C26" t="inlineStr">
        <is>
          <t>шт</t>
        </is>
      </c>
      <c r="D26" t="n">
        <v>1</v>
      </c>
      <c r="E26" s="10" t="n">
        <v>10500</v>
      </c>
      <c r="F26" s="10">
        <f>D26*E26</f>
        <v/>
      </c>
    </row>
    <row r="27">
      <c r="A27" t="n">
        <v>8</v>
      </c>
      <c r="B27" t="inlineStr">
        <is>
          <t>Ванна акриловая или стальная</t>
        </is>
      </c>
      <c r="C27" t="inlineStr">
        <is>
          <t>шт</t>
        </is>
      </c>
      <c r="D27" t="n">
        <v>1</v>
      </c>
      <c r="E27" s="10" t="n">
        <v>12000</v>
      </c>
      <c r="F27" s="10">
        <f>D27*E27</f>
        <v/>
      </c>
    </row>
    <row r="28">
      <c r="A28" t="n">
        <v>9</v>
      </c>
      <c r="B28" t="inlineStr">
        <is>
          <t>Смеситель</t>
        </is>
      </c>
      <c r="C28" t="inlineStr">
        <is>
          <t>шт</t>
        </is>
      </c>
      <c r="D28" t="n">
        <v>3</v>
      </c>
      <c r="E28" s="10" t="n">
        <v>5000</v>
      </c>
      <c r="F28" s="10">
        <f>D28*E28</f>
        <v/>
      </c>
    </row>
    <row r="29">
      <c r="A29" t="n">
        <v>10</v>
      </c>
      <c r="B29" t="inlineStr">
        <is>
          <t>Подключение стиральной машины</t>
        </is>
      </c>
      <c r="C29" t="inlineStr">
        <is>
          <t>шт</t>
        </is>
      </c>
      <c r="D29" t="n">
        <v>1</v>
      </c>
      <c r="E29" s="10" t="n">
        <v>10000</v>
      </c>
      <c r="F29" s="10">
        <f>D29*E29</f>
        <v/>
      </c>
    </row>
    <row r="30">
      <c r="A30" t="n">
        <v>11</v>
      </c>
      <c r="B30" t="inlineStr">
        <is>
          <t>Полотенцесушитель водяной</t>
        </is>
      </c>
      <c r="C30" t="inlineStr">
        <is>
          <t>шт</t>
        </is>
      </c>
      <c r="D30" t="n">
        <v>1</v>
      </c>
      <c r="E30" s="10" t="n">
        <v>18000</v>
      </c>
      <c r="F30" s="10">
        <f>D30*E30</f>
        <v/>
      </c>
    </row>
    <row r="31">
      <c r="A31" s="11" t="n"/>
      <c r="B31" s="12" t="inlineStr">
        <is>
          <t>ИТОГО · приборы</t>
        </is>
      </c>
      <c r="C31" s="11" t="n"/>
      <c r="D31" s="11" t="n"/>
      <c r="E31" s="11" t="n"/>
      <c r="F31" s="13">
        <f>SUM(F26:F30)</f>
        <v/>
      </c>
    </row>
    <row r="33">
      <c r="A33" s="9" t="inlineStr">
        <is>
          <t>МАТЕРИАЛЫ</t>
        </is>
      </c>
      <c r="B33" s="9" t="n"/>
      <c r="C33" s="9" t="n"/>
      <c r="D33" s="9" t="n"/>
      <c r="E33" s="9" t="n"/>
      <c r="F33" s="9" t="n"/>
    </row>
    <row r="34">
      <c r="A34" t="n">
        <v>12</v>
      </c>
      <c r="B34" t="inlineStr">
        <is>
          <t>Труба и фитинги</t>
        </is>
      </c>
      <c r="C34" t="inlineStr">
        <is>
          <t>компл</t>
        </is>
      </c>
      <c r="D34" t="n">
        <v>1</v>
      </c>
      <c r="E34" s="10" t="n"/>
      <c r="F34" s="10">
        <f>D34*E34</f>
        <v/>
      </c>
    </row>
    <row r="35">
      <c r="A35" t="n">
        <v>13</v>
      </c>
      <c r="B35" t="inlineStr">
        <is>
          <t>Краны и гребёнка</t>
        </is>
      </c>
      <c r="C35" t="inlineStr">
        <is>
          <t>компл</t>
        </is>
      </c>
      <c r="D35" t="n">
        <v>1</v>
      </c>
      <c r="E35" s="10" t="n"/>
      <c r="F35" s="10">
        <f>D35*E35</f>
        <v/>
      </c>
    </row>
    <row r="36">
      <c r="A36" t="n">
        <v>14</v>
      </c>
      <c r="B36" t="inlineStr">
        <is>
          <t>Крепёж и уплотнители</t>
        </is>
      </c>
      <c r="C36" t="inlineStr">
        <is>
          <t>компл</t>
        </is>
      </c>
      <c r="D36" t="n">
        <v>1</v>
      </c>
      <c r="E36" s="10" t="n"/>
      <c r="F36" s="10">
        <f>D36*E36</f>
        <v/>
      </c>
    </row>
    <row r="37">
      <c r="A37" s="11" t="n"/>
      <c r="B37" s="12" t="inlineStr">
        <is>
          <t>ИТОГО · материалы</t>
        </is>
      </c>
      <c r="C37" s="11" t="n"/>
      <c r="D37" s="11" t="n"/>
      <c r="E37" s="11" t="n"/>
      <c r="F37" s="13">
        <f>SUM(F34:F36)</f>
        <v/>
      </c>
    </row>
    <row r="39">
      <c r="B39" s="14" t="inlineStr">
        <is>
          <t>ВСЕГО РАБОТЫ</t>
        </is>
      </c>
      <c r="F39" s="10">
        <f>F16+F23+F31</f>
        <v/>
      </c>
    </row>
    <row r="40">
      <c r="B40" s="14" t="inlineStr">
        <is>
          <t>ВСЕГО МАТЕРИАЛЫ</t>
        </is>
      </c>
      <c r="F40" s="10">
        <f>F37</f>
        <v/>
      </c>
    </row>
    <row r="41">
      <c r="B41" s="14" t="inlineStr">
        <is>
          <t>НАКЛАДНЫЕ РАСХОДЫ · 10 % ОТ РАБОТ</t>
        </is>
      </c>
      <c r="F41" s="10">
        <f>F39*0.1</f>
        <v/>
      </c>
    </row>
    <row r="43">
      <c r="A43" s="15" t="n"/>
      <c r="B43" s="16" t="inlineStr">
        <is>
          <t>ИТОГО ПО СМЕТЕ</t>
        </is>
      </c>
      <c r="C43" s="15" t="n"/>
      <c r="D43" s="15" t="n"/>
      <c r="E43" s="15" t="n"/>
      <c r="F43" s="17">
        <f>F39+F40+F41</f>
        <v/>
      </c>
    </row>
    <row r="46">
      <c r="A46" s="18" t="inlineStr">
        <is>
          <t>СРОК И УСЛОВИЯ</t>
        </is>
      </c>
    </row>
    <row r="47">
      <c r="A47" s="19" t="inlineStr">
        <is>
          <t>•  Срок выполнения — 8 рабочих дней с даты аванса.</t>
        </is>
      </c>
    </row>
    <row r="48">
      <c r="A48" s="19" t="inlineStr">
        <is>
          <t>•  Разводка считается по фактической трассе с подъёмами и обходами.</t>
        </is>
      </c>
    </row>
    <row r="49">
      <c r="A49" s="19" t="inlineStr">
        <is>
          <t>•  Цены материалов не проставлены: впиши свои закупочные, суммы посчитаются сами.</t>
        </is>
      </c>
    </row>
    <row r="50">
      <c r="A50" s="19" t="inlineStr">
        <is>
          <t>•  Перенос стояка согласуется с управляющей компанией отдельно.</t>
        </is>
      </c>
    </row>
    <row r="51">
      <c r="A51" s="19" t="inlineStr">
        <is>
          <t>•  Скрытые работы принимаются актом до закрытия штроб.</t>
        </is>
      </c>
    </row>
    <row r="54">
      <c r="A54" t="inlineStr">
        <is>
          <t>Исполнитель ____________</t>
        </is>
      </c>
      <c r="D54" t="inlineStr">
        <is>
          <t>Заказчик ____________</t>
        </is>
      </c>
    </row>
    <row r="56">
      <c r="A56" s="2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2026-08-24T10:53:22Z</dcterms:created>
  <dcterms:modified xmlns:dcterms="http://purl.org/dc/terms/" xmlns:xsi="http://www.w3.org/2001/XMLSchema-instance" xsi:type="dcterms:W3CDTF">2026-08-24T10:53:22Z</dcterms:modified>
</cp:coreProperties>
</file>